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Mayo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<sst xmlns="http://schemas.openxmlformats.org/spreadsheetml/2006/main" count="81" uniqueCount="81">
  <si>
    <t>BALANCE DE COMPROBACION Y SALDOS</t>
  </si>
  <si>
    <t xml:space="preserve">Tribunal Electoral Regional Sexta. Región </t>
  </si>
  <si>
    <t>MAYO 2017</t>
  </si>
  <si>
    <t>CUENTA</t>
  </si>
  <si>
    <t>DESCRIPCION</t>
  </si>
  <si>
    <t>SALDO INICIAL</t>
  </si>
  <si>
    <t>DEBITOS</t>
  </si>
  <si>
    <t>CREDITOS</t>
  </si>
  <si>
    <t>SALDO FINAL</t>
  </si>
  <si>
    <t>ACTIVO</t>
  </si>
  <si>
    <t>DISPONIBILIDAD EN MONEDA NACIONAL</t>
  </si>
  <si>
    <t>Banco Estado</t>
  </si>
  <si>
    <t>CUENTAS NO PRESUPUESTARIAS DE ACTIVO</t>
  </si>
  <si>
    <t>Anticipos a Proveedores</t>
  </si>
  <si>
    <t>Anticipos a Rendir Cuenta</t>
  </si>
  <si>
    <t>Anticipos Previsionales</t>
  </si>
  <si>
    <t>DUEDORES PRESUPUESTARIOS</t>
  </si>
  <si>
    <t>CxC Transferencias Corrientes</t>
  </si>
  <si>
    <t>CxC Otros Ingresos Corrientes</t>
  </si>
  <si>
    <t>CxC Vta. Activos no Financieros</t>
  </si>
  <si>
    <t>BIENES DE USO</t>
  </si>
  <si>
    <t>Máquinas y Equipos de Oficina</t>
  </si>
  <si>
    <t>Muebles y Enseres</t>
  </si>
  <si>
    <t>Equipos Computacionales y Perifericos</t>
  </si>
  <si>
    <t>Equipos de Comunicaciones y redes Inf.</t>
  </si>
  <si>
    <t>Depreciación Acumulada de Máquinas y eq.</t>
  </si>
  <si>
    <t>Depreciación Acumulada de Muebles y Ens.</t>
  </si>
  <si>
    <t xml:space="preserve">Depreciación Acumulada de Equipos comput. </t>
  </si>
  <si>
    <t>Depreciación Acumulada de Comun. y redes Inf.</t>
  </si>
  <si>
    <t>OTROS ACTIVOS</t>
  </si>
  <si>
    <t>Programas Computacionales</t>
  </si>
  <si>
    <t>Sistemas de Información</t>
  </si>
  <si>
    <t>Amortización Prog. Computacionales</t>
  </si>
  <si>
    <t>Amortización Sistemas de Información</t>
  </si>
  <si>
    <t>PASIVO</t>
  </si>
  <si>
    <t>CUENTAS NO PRESUPUESTARIAS DE PASIVO</t>
  </si>
  <si>
    <t>Anticipos a Clientes(imptos)</t>
  </si>
  <si>
    <t>Depósitos Previsionales</t>
  </si>
  <si>
    <t>ACREEDORES PRESUPUESTARIOS</t>
  </si>
  <si>
    <t>CxP Gastos en Personal</t>
  </si>
  <si>
    <t>CxP Bienes y Servicios de Cons</t>
  </si>
  <si>
    <t>Integros al Fisco</t>
  </si>
  <si>
    <t>CxP Otros Gtos Corrientes</t>
  </si>
  <si>
    <t>CxP Adquisición de Activos no Financieros</t>
  </si>
  <si>
    <t>CxP Servicio de la Deuda</t>
  </si>
  <si>
    <t>Documentos Caducados</t>
  </si>
  <si>
    <t>Acreedores</t>
  </si>
  <si>
    <t>OTROS PASIVOS</t>
  </si>
  <si>
    <t>IVA - Débito Fiscal</t>
  </si>
  <si>
    <t>Cuentas por Pagar de Gastos Presupuestarios</t>
  </si>
  <si>
    <t>INGRESOS PATRIMONIALES</t>
  </si>
  <si>
    <t xml:space="preserve">Transferencias Cts Emp. Publicas </t>
  </si>
  <si>
    <t>Venta de Muebles y Enseres</t>
  </si>
  <si>
    <t>Venta de equipos informaticos</t>
  </si>
  <si>
    <t>Recuperac. Art. 12 Ley Nº 18.196</t>
  </si>
  <si>
    <t>Multas y Sanciones Pecuniarias</t>
  </si>
  <si>
    <t>Otros</t>
  </si>
  <si>
    <t>Actualización de Bienes</t>
  </si>
  <si>
    <t>GASTOS PATRIMONIALES</t>
  </si>
  <si>
    <t>Gastos en Personal-Personal de Planta</t>
  </si>
  <si>
    <t>Gastos en Personal-Otras Remuneraciones</t>
  </si>
  <si>
    <t>Otros Gastos en Personal</t>
  </si>
  <si>
    <t>Alimentos y Bebidas</t>
  </si>
  <si>
    <t>Textiles,Vestuario y Calzado</t>
  </si>
  <si>
    <t>Combustibles y Lubricantes</t>
  </si>
  <si>
    <t>Materiales de uso y Consumo</t>
  </si>
  <si>
    <t>Servicios Basicos</t>
  </si>
  <si>
    <t>Mantenimiento y Reparaciones</t>
  </si>
  <si>
    <t>Publicidad y Difusión</t>
  </si>
  <si>
    <t>Servicios Generales</t>
  </si>
  <si>
    <t>Arriendos</t>
  </si>
  <si>
    <t>Servicios Financieros y de Seguros</t>
  </si>
  <si>
    <t>Servicios Técnicos y Profesionales</t>
  </si>
  <si>
    <t>Otros gastos en Bienes y Servicios de Consumo</t>
  </si>
  <si>
    <t>Actualizacion de Patrimonio</t>
  </si>
  <si>
    <t>Depreciacion de Bienes de Uso</t>
  </si>
  <si>
    <t>PATRIMONIO</t>
  </si>
  <si>
    <t>Patrimonio Institucional</t>
  </si>
  <si>
    <t>Resultados Acumulados</t>
  </si>
  <si>
    <t>Resultados del Ejercicio</t>
  </si>
  <si>
    <t>TOTALES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</si>
</sst>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5"/>
      <color indexed="12"/>
      <name val="Times New Roman"/>
      <family val="1"/>
    </font>
    <font>
      <sz val="14"/>
      <color indexed="12"/>
      <name val="Times New Roman"/>
      <family val="1"/>
    </font>
    <font>
      <b/>
      <sz val="10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sz val="8"/>
      <name val="Arial"/>
      <family val="2"/>
    </font>
    <font>
      <b/>
      <i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/>
    </xf>
    <xf numFmtId="3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ib.vi%20region%202017-manual-hlp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2017"/>
      <sheetName val="ENERO 2017"/>
      <sheetName val="ENERO 2017 ANALITICO"/>
      <sheetName val="FEBRERO 2017"/>
      <sheetName val="FEBRERO 2017 ANALITICO"/>
      <sheetName val="MARZO 2017"/>
      <sheetName val="MARZO 2017 ANALITIC0 "/>
      <sheetName val="ABRIL 2017"/>
      <sheetName val="ABRIL 2017 ANALITIC0"/>
      <sheetName val="mayo 2017"/>
      <sheetName val="mayo 2017 ANALITIC0"/>
      <sheetName val="junio 2017"/>
      <sheetName val="junio 2017 ANALITIC0"/>
      <sheetName val="julio 2017"/>
      <sheetName val="julio 2017 ANALITIC0"/>
      <sheetName val="agosto 2017"/>
      <sheetName val="agosto 2017 ANALITIC0"/>
      <sheetName val="septiembre 2017"/>
      <sheetName val="septiembre 2017 ANALITIC0"/>
      <sheetName val="octubre 2017"/>
      <sheetName val="octubre 2017 ANALITIC0"/>
      <sheetName val="noviembre 2017"/>
      <sheetName val="noviembre 2017 ANALITIC0"/>
      <sheetName val="diciembre 2017"/>
      <sheetName val="diciembre 2017 ANALITIC0"/>
      <sheetName val="CIERRE 2017"/>
    </sheetNames>
    <sheetDataSet>
      <sheetData sheetId="7">
        <row r="8">
          <cell r="F8">
            <v>18551277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54025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0</v>
          </cell>
        </row>
        <row r="20">
          <cell r="F20">
            <v>9967380</v>
          </cell>
        </row>
        <row r="21">
          <cell r="F21">
            <v>29589630</v>
          </cell>
        </row>
        <row r="22">
          <cell r="F22">
            <v>16363518</v>
          </cell>
        </row>
        <row r="23">
          <cell r="F23">
            <v>0</v>
          </cell>
        </row>
        <row r="24">
          <cell r="F24">
            <v>-6141822</v>
          </cell>
        </row>
        <row r="25">
          <cell r="F25">
            <v>-1764499</v>
          </cell>
        </row>
        <row r="26">
          <cell r="F26">
            <v>-12312271</v>
          </cell>
        </row>
        <row r="27">
          <cell r="F27">
            <v>0</v>
          </cell>
        </row>
        <row r="30">
          <cell r="F30">
            <v>54363376</v>
          </cell>
        </row>
        <row r="31">
          <cell r="F31">
            <v>27375194</v>
          </cell>
        </row>
        <row r="32">
          <cell r="F32">
            <v>-31799253</v>
          </cell>
        </row>
        <row r="33">
          <cell r="F33">
            <v>-15165805</v>
          </cell>
        </row>
        <row r="37">
          <cell r="F37">
            <v>-35604</v>
          </cell>
        </row>
        <row r="38">
          <cell r="F38">
            <v>-146900</v>
          </cell>
        </row>
        <row r="41">
          <cell r="F41">
            <v>0</v>
          </cell>
        </row>
        <row r="42">
          <cell r="F42">
            <v>0</v>
          </cell>
        </row>
        <row r="43">
          <cell r="F43">
            <v>0</v>
          </cell>
        </row>
        <row r="44">
          <cell r="F44">
            <v>0</v>
          </cell>
        </row>
        <row r="45">
          <cell r="F45">
            <v>0</v>
          </cell>
        </row>
        <row r="46">
          <cell r="F46">
            <v>0</v>
          </cell>
        </row>
        <row r="47">
          <cell r="F47">
            <v>0</v>
          </cell>
        </row>
        <row r="48">
          <cell r="F48">
            <v>0</v>
          </cell>
        </row>
        <row r="51">
          <cell r="F51">
            <v>0</v>
          </cell>
        </row>
        <row r="52">
          <cell r="F52">
            <v>0</v>
          </cell>
        </row>
        <row r="54">
          <cell r="F54">
            <v>-83650000</v>
          </cell>
        </row>
        <row r="55">
          <cell r="F55">
            <v>0</v>
          </cell>
        </row>
        <row r="56">
          <cell r="F56">
            <v>0</v>
          </cell>
        </row>
        <row r="57">
          <cell r="F57">
            <v>0</v>
          </cell>
        </row>
        <row r="58">
          <cell r="F58">
            <v>0</v>
          </cell>
        </row>
        <row r="59">
          <cell r="F59">
            <v>0</v>
          </cell>
        </row>
        <row r="60">
          <cell r="F60">
            <v>0</v>
          </cell>
        </row>
        <row r="63">
          <cell r="F63">
            <v>33893572</v>
          </cell>
        </row>
        <row r="64">
          <cell r="F64">
            <v>21915556</v>
          </cell>
        </row>
        <row r="65">
          <cell r="F65">
            <v>5417715</v>
          </cell>
        </row>
        <row r="66">
          <cell r="F66">
            <v>2379425</v>
          </cell>
        </row>
        <row r="67">
          <cell r="F67">
            <v>0</v>
          </cell>
        </row>
        <row r="68">
          <cell r="F68">
            <v>0</v>
          </cell>
        </row>
        <row r="69">
          <cell r="F69">
            <v>3794204</v>
          </cell>
        </row>
        <row r="70">
          <cell r="F70">
            <v>1865186</v>
          </cell>
        </row>
        <row r="71">
          <cell r="F71">
            <v>573540</v>
          </cell>
        </row>
        <row r="72">
          <cell r="F72">
            <v>468860</v>
          </cell>
        </row>
        <row r="73">
          <cell r="F73">
            <v>3449432</v>
          </cell>
        </row>
        <row r="74">
          <cell r="F74">
            <v>4223318</v>
          </cell>
        </row>
        <row r="75">
          <cell r="F75">
            <v>0</v>
          </cell>
        </row>
        <row r="76">
          <cell r="F76">
            <v>0</v>
          </cell>
        </row>
        <row r="77">
          <cell r="F77">
            <v>145975</v>
          </cell>
        </row>
        <row r="78">
          <cell r="F78">
            <v>0</v>
          </cell>
        </row>
        <row r="79">
          <cell r="F79">
            <v>0</v>
          </cell>
        </row>
        <row r="82">
          <cell r="F82">
            <v>-4729124</v>
          </cell>
        </row>
        <row r="83">
          <cell r="F83">
            <v>-78645905</v>
          </cell>
        </row>
        <row r="84">
          <cell r="F84">
            <v>0</v>
          </cell>
        </row>
      </sheetData>
      <sheetData sheetId="10">
        <row r="8">
          <cell r="C8">
            <v>19949000</v>
          </cell>
        </row>
        <row r="9">
          <cell r="D9">
            <v>19949000</v>
          </cell>
        </row>
        <row r="12">
          <cell r="D12">
            <v>3907551</v>
          </cell>
        </row>
        <row r="24">
          <cell r="D24">
            <v>38983</v>
          </cell>
        </row>
        <row r="26">
          <cell r="D26">
            <v>996715</v>
          </cell>
        </row>
        <row r="29">
          <cell r="D29">
            <v>2785843</v>
          </cell>
        </row>
        <row r="32">
          <cell r="D32">
            <v>0</v>
          </cell>
        </row>
        <row r="37">
          <cell r="D37">
            <v>4370000</v>
          </cell>
        </row>
        <row r="41">
          <cell r="D41">
            <v>1446057</v>
          </cell>
        </row>
        <row r="44">
          <cell r="C44">
            <v>13545149</v>
          </cell>
        </row>
        <row r="45">
          <cell r="D45">
            <v>4931956</v>
          </cell>
        </row>
        <row r="46">
          <cell r="D46">
            <v>689674</v>
          </cell>
        </row>
        <row r="48">
          <cell r="D48">
            <v>0</v>
          </cell>
        </row>
        <row r="51">
          <cell r="D51">
            <v>1320456</v>
          </cell>
        </row>
        <row r="60">
          <cell r="D60">
            <v>1127280</v>
          </cell>
        </row>
        <row r="70">
          <cell r="D70">
            <v>63284</v>
          </cell>
        </row>
        <row r="77">
          <cell r="D77">
            <v>269654</v>
          </cell>
        </row>
        <row r="81">
          <cell r="D81">
            <v>350000</v>
          </cell>
        </row>
        <row r="87">
          <cell r="D87">
            <v>1063588</v>
          </cell>
        </row>
        <row r="92">
          <cell r="D92">
            <v>0</v>
          </cell>
        </row>
        <row r="97">
          <cell r="D97">
            <v>48020</v>
          </cell>
        </row>
        <row r="106">
          <cell r="D106">
            <v>0</v>
          </cell>
        </row>
        <row r="107">
          <cell r="D107">
            <v>0</v>
          </cell>
        </row>
        <row r="108">
          <cell r="D108">
            <v>0</v>
          </cell>
        </row>
        <row r="109">
          <cell r="D109">
            <v>0</v>
          </cell>
        </row>
        <row r="110">
          <cell r="D110">
            <v>0</v>
          </cell>
        </row>
        <row r="111">
          <cell r="D111">
            <v>0</v>
          </cell>
        </row>
        <row r="112">
          <cell r="C11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K9" sqref="K9"/>
    </sheetView>
  </sheetViews>
  <sheetFormatPr defaultColWidth="11.421875" defaultRowHeight="20.25" customHeight="1"/>
  <cols>
    <col min="1" max="1" width="11.8515625" style="0" customWidth="1"/>
    <col min="2" max="2" width="36.7109375" style="0" customWidth="1"/>
    <col min="3" max="3" width="16.57421875" style="11" customWidth="1"/>
    <col min="4" max="4" width="15.57421875" style="11" customWidth="1"/>
    <col min="5" max="5" width="16.00390625" style="11" customWidth="1"/>
    <col min="6" max="6" width="15.7109375" style="11" customWidth="1"/>
    <col min="7" max="7" width="2.7109375" style="0" customWidth="1"/>
  </cols>
  <sheetData>
    <row r="1" spans="1:9" ht="20.25" customHeight="1">
      <c r="A1" s="15" t="s">
        <v>0</v>
      </c>
      <c r="B1" s="15"/>
      <c r="C1" s="15"/>
      <c r="D1" s="15"/>
      <c r="E1" s="15"/>
      <c r="F1" s="15"/>
      <c r="G1" s="1"/>
      <c r="H1" s="1"/>
      <c r="I1" s="1"/>
    </row>
    <row r="2" spans="1:9" ht="20.25" customHeight="1">
      <c r="A2" s="16" t="s">
        <v>1</v>
      </c>
      <c r="B2" s="16"/>
      <c r="C2" s="16"/>
      <c r="D2" s="16"/>
      <c r="E2" s="16"/>
      <c r="F2" s="16"/>
      <c r="G2" s="1"/>
      <c r="H2" s="1"/>
      <c r="I2" s="1"/>
    </row>
    <row r="3" spans="1:9" ht="20.25" customHeight="1">
      <c r="A3" s="17" t="s">
        <v>2</v>
      </c>
      <c r="B3" s="17"/>
      <c r="C3" s="17"/>
      <c r="D3" s="17"/>
      <c r="E3" s="17"/>
      <c r="F3" s="17"/>
      <c r="G3" s="1"/>
      <c r="H3" s="1"/>
      <c r="I3" s="1"/>
    </row>
    <row r="4" spans="1:9" ht="20.25" customHeight="1" thickBot="1">
      <c r="A4" s="2"/>
      <c r="B4" s="2"/>
      <c r="C4" s="2"/>
      <c r="D4" s="2"/>
      <c r="E4" s="2"/>
      <c r="F4" s="2"/>
      <c r="G4" s="1"/>
      <c r="H4" s="1"/>
      <c r="I4" s="1"/>
    </row>
    <row r="5" spans="1:6" ht="20.25" customHeight="1" thickBot="1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</row>
    <row r="6" spans="1:6" ht="20.25" customHeight="1" thickBot="1">
      <c r="A6" s="3"/>
      <c r="B6" s="5" t="s">
        <v>9</v>
      </c>
      <c r="C6" s="4"/>
      <c r="D6" s="4"/>
      <c r="E6" s="4"/>
      <c r="F6" s="4"/>
    </row>
    <row r="7" spans="1:6" ht="20.25" customHeight="1" thickBot="1">
      <c r="A7" s="3"/>
      <c r="B7" s="6" t="s">
        <v>10</v>
      </c>
      <c r="C7" s="4"/>
      <c r="D7" s="4"/>
      <c r="E7" s="4"/>
      <c r="F7" s="4"/>
    </row>
    <row r="8" spans="1:6" ht="20.25" customHeight="1" thickBot="1">
      <c r="A8" s="7">
        <v>11102</v>
      </c>
      <c r="B8" s="7" t="s">
        <v>11</v>
      </c>
      <c r="C8" s="8">
        <f>'[1]ABRIL 2017'!F8</f>
        <v>18551277</v>
      </c>
      <c r="D8" s="8">
        <v>19949000</v>
      </c>
      <c r="E8" s="8">
        <v>18529085</v>
      </c>
      <c r="F8" s="8">
        <f aca="true" t="shared" si="0" ref="F8:F84">+C8+D8-E8</f>
        <v>19971192</v>
      </c>
    </row>
    <row r="9" spans="1:6" ht="20.25" customHeight="1" thickBot="1">
      <c r="A9" s="7"/>
      <c r="B9" s="7"/>
      <c r="C9" s="8"/>
      <c r="D9" s="8"/>
      <c r="E9" s="8"/>
      <c r="F9" s="8"/>
    </row>
    <row r="10" spans="1:6" ht="20.25" customHeight="1" thickBot="1">
      <c r="A10" s="7"/>
      <c r="B10" s="9" t="s">
        <v>12</v>
      </c>
      <c r="C10" s="8"/>
      <c r="D10" s="8"/>
      <c r="E10" s="8"/>
      <c r="F10" s="8"/>
    </row>
    <row r="11" spans="1:6" ht="20.25" customHeight="1" thickBot="1">
      <c r="A11" s="7">
        <v>11401</v>
      </c>
      <c r="B11" s="10" t="s">
        <v>13</v>
      </c>
      <c r="C11" s="8">
        <f>'[1]ABRIL 2017'!F11</f>
        <v>0</v>
      </c>
      <c r="D11" s="8"/>
      <c r="E11" s="8"/>
      <c r="F11" s="8">
        <f t="shared" si="0"/>
        <v>0</v>
      </c>
    </row>
    <row r="12" spans="1:6" ht="20.25" customHeight="1" thickBot="1">
      <c r="A12" s="7">
        <v>11403</v>
      </c>
      <c r="B12" s="7" t="s">
        <v>14</v>
      </c>
      <c r="C12" s="8">
        <f>'[1]ABRIL 2017'!F12</f>
        <v>0</v>
      </c>
      <c r="D12" s="8">
        <v>0</v>
      </c>
      <c r="E12" s="8">
        <v>0</v>
      </c>
      <c r="F12" s="8">
        <f t="shared" si="0"/>
        <v>0</v>
      </c>
    </row>
    <row r="13" spans="1:6" ht="20.25" customHeight="1" thickBot="1">
      <c r="A13" s="7">
        <v>11406</v>
      </c>
      <c r="B13" s="7" t="s">
        <v>15</v>
      </c>
      <c r="C13" s="8">
        <f>'[1]ABRIL 2017'!F13</f>
        <v>54025</v>
      </c>
      <c r="D13" s="8">
        <v>100000</v>
      </c>
      <c r="E13" s="8">
        <v>48020</v>
      </c>
      <c r="F13" s="8">
        <f t="shared" si="0"/>
        <v>106005</v>
      </c>
    </row>
    <row r="14" spans="1:6" ht="20.25" customHeight="1" thickBot="1">
      <c r="A14" s="7"/>
      <c r="B14" s="9" t="s">
        <v>16</v>
      </c>
      <c r="C14" s="8"/>
      <c r="D14" s="8"/>
      <c r="E14" s="8"/>
      <c r="F14" s="8"/>
    </row>
    <row r="15" spans="1:6" ht="20.25" customHeight="1" thickBot="1">
      <c r="A15" s="7">
        <v>11505</v>
      </c>
      <c r="B15" s="7" t="s">
        <v>17</v>
      </c>
      <c r="C15" s="8">
        <f>'[1]ABRIL 2017'!F15</f>
        <v>0</v>
      </c>
      <c r="D15" s="8">
        <f>'[1]mayo 2017 ANALITIC0'!C8</f>
        <v>19949000</v>
      </c>
      <c r="E15" s="8">
        <f>D15</f>
        <v>19949000</v>
      </c>
      <c r="F15" s="8">
        <f t="shared" si="0"/>
        <v>0</v>
      </c>
    </row>
    <row r="16" spans="1:6" ht="20.25" customHeight="1" thickBot="1">
      <c r="A16" s="7">
        <v>11508</v>
      </c>
      <c r="B16" s="7" t="s">
        <v>18</v>
      </c>
      <c r="C16" s="8">
        <f>'[1]ABRIL 2017'!F16</f>
        <v>0</v>
      </c>
      <c r="D16" s="8"/>
      <c r="E16" s="8"/>
      <c r="F16" s="8">
        <f t="shared" si="0"/>
        <v>0</v>
      </c>
    </row>
    <row r="17" spans="1:6" ht="20.25" customHeight="1" thickBot="1">
      <c r="A17" s="7">
        <v>11510</v>
      </c>
      <c r="B17" s="7" t="s">
        <v>19</v>
      </c>
      <c r="C17" s="8">
        <f>'[1]ABRIL 2017'!F17</f>
        <v>0</v>
      </c>
      <c r="D17" s="8"/>
      <c r="E17" s="8"/>
      <c r="F17" s="8"/>
    </row>
    <row r="18" spans="1:6" ht="20.25" customHeight="1" thickBot="1">
      <c r="A18" s="7"/>
      <c r="B18" s="7"/>
      <c r="C18" s="8"/>
      <c r="D18" s="8"/>
      <c r="E18" s="8"/>
      <c r="F18" s="8"/>
    </row>
    <row r="19" spans="1:6" ht="20.25" customHeight="1" thickBot="1">
      <c r="A19" s="7"/>
      <c r="B19" s="9" t="s">
        <v>20</v>
      </c>
      <c r="C19" s="8"/>
      <c r="D19" s="8"/>
      <c r="E19" s="8"/>
      <c r="F19" s="8"/>
    </row>
    <row r="20" spans="1:6" ht="20.25" customHeight="1" thickBot="1">
      <c r="A20" s="7">
        <v>14104</v>
      </c>
      <c r="B20" s="10" t="s">
        <v>21</v>
      </c>
      <c r="C20" s="8">
        <f>'[1]ABRIL 2017'!F20</f>
        <v>9967380</v>
      </c>
      <c r="D20" s="8">
        <f>'[1]mayo 2017 ANALITIC0'!D107</f>
        <v>0</v>
      </c>
      <c r="E20" s="8"/>
      <c r="F20" s="8">
        <f t="shared" si="0"/>
        <v>9967380</v>
      </c>
    </row>
    <row r="21" spans="1:6" ht="20.25" customHeight="1" thickBot="1">
      <c r="A21" s="7">
        <v>14106</v>
      </c>
      <c r="B21" s="7" t="s">
        <v>22</v>
      </c>
      <c r="C21" s="8">
        <f>'[1]ABRIL 2017'!F21</f>
        <v>29589630</v>
      </c>
      <c r="D21" s="8">
        <f>'[1]mayo 2017 ANALITIC0'!D106</f>
        <v>0</v>
      </c>
      <c r="E21" s="8"/>
      <c r="F21" s="8">
        <f t="shared" si="0"/>
        <v>29589630</v>
      </c>
    </row>
    <row r="22" spans="1:6" ht="20.25" customHeight="1" thickBot="1">
      <c r="A22" s="7">
        <v>14108</v>
      </c>
      <c r="B22" s="7" t="s">
        <v>23</v>
      </c>
      <c r="C22" s="8">
        <f>'[1]ABRIL 2017'!F22</f>
        <v>16363518</v>
      </c>
      <c r="D22" s="8">
        <f>'[1]mayo 2017 ANALITIC0'!D108</f>
        <v>0</v>
      </c>
      <c r="E22" s="8"/>
      <c r="F22" s="8">
        <f t="shared" si="0"/>
        <v>16363518</v>
      </c>
    </row>
    <row r="23" spans="1:6" ht="20.25" customHeight="1" thickBot="1">
      <c r="A23" s="7">
        <v>14109</v>
      </c>
      <c r="B23" s="7" t="s">
        <v>24</v>
      </c>
      <c r="C23" s="8">
        <f>'[1]ABRIL 2017'!F23</f>
        <v>0</v>
      </c>
      <c r="D23" s="8">
        <f>'[1]mayo 2017 ANALITIC0'!D109</f>
        <v>0</v>
      </c>
      <c r="E23" s="8"/>
      <c r="F23" s="8">
        <f t="shared" si="0"/>
        <v>0</v>
      </c>
    </row>
    <row r="24" spans="1:6" ht="20.25" customHeight="1" thickBot="1">
      <c r="A24" s="7">
        <v>14904</v>
      </c>
      <c r="B24" s="7" t="s">
        <v>25</v>
      </c>
      <c r="C24" s="8">
        <f>'[1]ABRIL 2017'!F24</f>
        <v>-6141822</v>
      </c>
      <c r="D24" s="8"/>
      <c r="E24" s="8"/>
      <c r="F24" s="8">
        <f t="shared" si="0"/>
        <v>-6141822</v>
      </c>
    </row>
    <row r="25" spans="1:6" ht="20.25" customHeight="1" thickBot="1">
      <c r="A25" s="7">
        <v>14906</v>
      </c>
      <c r="B25" s="7" t="s">
        <v>26</v>
      </c>
      <c r="C25" s="8">
        <f>'[1]ABRIL 2017'!F25</f>
        <v>-1764499</v>
      </c>
      <c r="D25" s="8"/>
      <c r="E25" s="8"/>
      <c r="F25" s="8">
        <f t="shared" si="0"/>
        <v>-1764499</v>
      </c>
    </row>
    <row r="26" spans="1:6" ht="20.25" customHeight="1" thickBot="1">
      <c r="A26" s="7">
        <v>14908</v>
      </c>
      <c r="B26" s="7" t="s">
        <v>27</v>
      </c>
      <c r="C26" s="8">
        <f>'[1]ABRIL 2017'!F26</f>
        <v>-12312271</v>
      </c>
      <c r="D26" s="8"/>
      <c r="E26" s="8"/>
      <c r="F26" s="8">
        <f t="shared" si="0"/>
        <v>-12312271</v>
      </c>
    </row>
    <row r="27" spans="1:6" ht="20.25" customHeight="1" thickBot="1">
      <c r="A27" s="7">
        <v>14909</v>
      </c>
      <c r="B27" s="7" t="s">
        <v>28</v>
      </c>
      <c r="C27" s="8">
        <f>'[1]ABRIL 2017'!F27</f>
        <v>0</v>
      </c>
      <c r="D27" s="8"/>
      <c r="E27" s="8"/>
      <c r="F27" s="8">
        <f t="shared" si="0"/>
        <v>0</v>
      </c>
    </row>
    <row r="28" spans="1:6" ht="20.25" customHeight="1" thickBot="1">
      <c r="A28" s="7"/>
      <c r="B28" s="7"/>
      <c r="C28" s="8"/>
      <c r="D28" s="8"/>
      <c r="E28" s="8"/>
      <c r="F28" s="8"/>
    </row>
    <row r="29" spans="1:6" ht="20.25" customHeight="1" thickBot="1">
      <c r="A29" s="7"/>
      <c r="B29" s="9" t="s">
        <v>29</v>
      </c>
      <c r="C29" s="8"/>
      <c r="D29" s="8"/>
      <c r="E29" s="8"/>
      <c r="F29" s="8"/>
    </row>
    <row r="30" spans="1:6" ht="20.25" customHeight="1" thickBot="1">
      <c r="A30" s="7">
        <v>15101</v>
      </c>
      <c r="B30" s="7" t="s">
        <v>30</v>
      </c>
      <c r="C30" s="8">
        <f>'[1]ABRIL 2017'!F30</f>
        <v>54363376</v>
      </c>
      <c r="D30" s="8">
        <f>'[1]mayo 2017 ANALITIC0'!D110</f>
        <v>0</v>
      </c>
      <c r="E30" s="8"/>
      <c r="F30" s="8">
        <f t="shared" si="0"/>
        <v>54363376</v>
      </c>
    </row>
    <row r="31" spans="1:6" ht="20.25" customHeight="1" thickBot="1">
      <c r="A31" s="7">
        <v>15102</v>
      </c>
      <c r="B31" s="7" t="s">
        <v>31</v>
      </c>
      <c r="C31" s="8">
        <f>'[1]ABRIL 2017'!F31</f>
        <v>27375194</v>
      </c>
      <c r="D31" s="8">
        <f>'[1]mayo 2017 ANALITIC0'!D111</f>
        <v>0</v>
      </c>
      <c r="E31" s="8"/>
      <c r="F31" s="8">
        <f t="shared" si="0"/>
        <v>27375194</v>
      </c>
    </row>
    <row r="32" spans="1:6" ht="20.25" customHeight="1" thickBot="1">
      <c r="A32" s="7">
        <v>15201</v>
      </c>
      <c r="B32" s="7" t="s">
        <v>32</v>
      </c>
      <c r="C32" s="8">
        <f>'[1]ABRIL 2017'!F32</f>
        <v>-31799253</v>
      </c>
      <c r="D32" s="8"/>
      <c r="E32" s="8"/>
      <c r="F32" s="8">
        <f t="shared" si="0"/>
        <v>-31799253</v>
      </c>
    </row>
    <row r="33" spans="1:6" ht="20.25" customHeight="1" thickBot="1">
      <c r="A33" s="7">
        <v>15202</v>
      </c>
      <c r="B33" s="7" t="s">
        <v>33</v>
      </c>
      <c r="C33" s="8">
        <f>'[1]ABRIL 2017'!F33</f>
        <v>-15165805</v>
      </c>
      <c r="D33" s="8"/>
      <c r="E33" s="8"/>
      <c r="F33" s="8">
        <f t="shared" si="0"/>
        <v>-15165805</v>
      </c>
    </row>
    <row r="34" spans="1:6" ht="20.25" customHeight="1" thickBot="1">
      <c r="A34" s="7"/>
      <c r="B34" s="7"/>
      <c r="C34" s="8"/>
      <c r="D34" s="8"/>
      <c r="E34" s="8"/>
      <c r="F34" s="8"/>
    </row>
    <row r="35" spans="1:6" ht="20.25" customHeight="1" thickBot="1">
      <c r="A35" s="7"/>
      <c r="B35" s="9" t="s">
        <v>34</v>
      </c>
      <c r="C35" s="8"/>
      <c r="D35" s="8"/>
      <c r="E35" s="8"/>
      <c r="F35" s="8"/>
    </row>
    <row r="36" spans="1:6" ht="20.25" customHeight="1" thickBot="1">
      <c r="A36" s="7"/>
      <c r="B36" s="9" t="s">
        <v>35</v>
      </c>
      <c r="C36" s="8"/>
      <c r="D36" s="8"/>
      <c r="E36" s="8"/>
      <c r="F36" s="8"/>
    </row>
    <row r="37" spans="1:6" ht="20.25" customHeight="1" thickBot="1">
      <c r="A37" s="7">
        <v>21401</v>
      </c>
      <c r="B37" s="10" t="s">
        <v>36</v>
      </c>
      <c r="C37" s="8">
        <f>'[1]ABRIL 2017'!F37</f>
        <v>-35604</v>
      </c>
      <c r="D37" s="8">
        <v>1218066</v>
      </c>
      <c r="E37" s="8">
        <v>1218066</v>
      </c>
      <c r="F37" s="8">
        <f>C37+D37-E37</f>
        <v>-35604</v>
      </c>
    </row>
    <row r="38" spans="1:6" ht="20.25" customHeight="1" thickBot="1">
      <c r="A38" s="7">
        <v>21406</v>
      </c>
      <c r="B38" s="7" t="s">
        <v>37</v>
      </c>
      <c r="C38" s="8">
        <f>'[1]ABRIL 2017'!F38</f>
        <v>-146900</v>
      </c>
      <c r="D38" s="8">
        <v>940963</v>
      </c>
      <c r="E38" s="8">
        <v>940963</v>
      </c>
      <c r="F38" s="8">
        <f>C38+D38-E38</f>
        <v>-146900</v>
      </c>
    </row>
    <row r="39" spans="1:6" ht="20.25" customHeight="1" thickBot="1">
      <c r="A39" s="7"/>
      <c r="B39" s="7"/>
      <c r="C39" s="8"/>
      <c r="D39" s="8"/>
      <c r="E39" s="8"/>
      <c r="F39" s="8"/>
    </row>
    <row r="40" spans="1:6" ht="20.25" customHeight="1" thickBot="1">
      <c r="A40" s="7"/>
      <c r="B40" s="9" t="s">
        <v>38</v>
      </c>
      <c r="C40" s="8"/>
      <c r="D40" s="8"/>
      <c r="E40" s="8"/>
      <c r="F40" s="8"/>
    </row>
    <row r="41" spans="1:8" ht="20.25" customHeight="1" thickBot="1">
      <c r="A41" s="7">
        <v>21521</v>
      </c>
      <c r="B41" s="7" t="s">
        <v>39</v>
      </c>
      <c r="C41" s="8">
        <f>'[1]ABRIL 2017'!F41</f>
        <v>0</v>
      </c>
      <c r="D41" s="8">
        <f>'[1]mayo 2017 ANALITIC0'!C44</f>
        <v>13545149</v>
      </c>
      <c r="E41" s="8">
        <f>D41</f>
        <v>13545149</v>
      </c>
      <c r="F41" s="8">
        <f t="shared" si="0"/>
        <v>0</v>
      </c>
      <c r="H41" s="11"/>
    </row>
    <row r="42" spans="1:8" ht="20.25" customHeight="1" thickBot="1">
      <c r="A42" s="7">
        <v>21522</v>
      </c>
      <c r="B42" s="7" t="s">
        <v>40</v>
      </c>
      <c r="C42" s="8">
        <f>'[1]ABRIL 2017'!F42</f>
        <v>0</v>
      </c>
      <c r="D42" s="8">
        <f>'[1]mayo 2017 ANALITIC0'!D45</f>
        <v>4931956</v>
      </c>
      <c r="E42" s="8">
        <f>D42</f>
        <v>4931956</v>
      </c>
      <c r="F42" s="8">
        <f t="shared" si="0"/>
        <v>0</v>
      </c>
      <c r="H42" s="11"/>
    </row>
    <row r="43" spans="1:6" ht="20.25" customHeight="1" thickBot="1">
      <c r="A43" s="7">
        <v>21525</v>
      </c>
      <c r="B43" s="7" t="s">
        <v>41</v>
      </c>
      <c r="C43" s="8">
        <f>'[1]ABRIL 2017'!F43</f>
        <v>0</v>
      </c>
      <c r="D43" s="8"/>
      <c r="E43" s="8"/>
      <c r="F43" s="8">
        <f t="shared" si="0"/>
        <v>0</v>
      </c>
    </row>
    <row r="44" spans="1:6" ht="20.25" customHeight="1" thickBot="1">
      <c r="A44" s="7">
        <v>21526</v>
      </c>
      <c r="B44" s="7" t="s">
        <v>42</v>
      </c>
      <c r="C44" s="8">
        <f>'[1]ABRIL 2017'!F44</f>
        <v>0</v>
      </c>
      <c r="D44" s="8"/>
      <c r="E44" s="8"/>
      <c r="F44" s="8"/>
    </row>
    <row r="45" spans="1:8" ht="20.25" customHeight="1" thickBot="1">
      <c r="A45" s="7">
        <v>21529</v>
      </c>
      <c r="B45" s="7" t="s">
        <v>43</v>
      </c>
      <c r="C45" s="8">
        <f>'[1]ABRIL 2017'!F45</f>
        <v>0</v>
      </c>
      <c r="D45" s="8">
        <f>'[1]mayo 2017 ANALITIC0'!C112</f>
        <v>0</v>
      </c>
      <c r="E45" s="8">
        <f>D45</f>
        <v>0</v>
      </c>
      <c r="F45" s="8">
        <f t="shared" si="0"/>
        <v>0</v>
      </c>
      <c r="H45" s="11"/>
    </row>
    <row r="46" spans="1:6" ht="20.25" customHeight="1" thickBot="1">
      <c r="A46" s="7">
        <v>21534</v>
      </c>
      <c r="B46" s="7" t="s">
        <v>44</v>
      </c>
      <c r="C46" s="8">
        <f>'[1]ABRIL 2017'!F46</f>
        <v>0</v>
      </c>
      <c r="D46" s="8"/>
      <c r="E46" s="8"/>
      <c r="F46" s="8">
        <f t="shared" si="0"/>
        <v>0</v>
      </c>
    </row>
    <row r="47" spans="1:8" ht="20.25" customHeight="1" thickBot="1">
      <c r="A47" s="7">
        <v>21601</v>
      </c>
      <c r="B47" s="7" t="s">
        <v>45</v>
      </c>
      <c r="C47" s="8">
        <f>'[1]ABRIL 2017'!F47</f>
        <v>0</v>
      </c>
      <c r="D47" s="8"/>
      <c r="E47" s="8"/>
      <c r="F47" s="8">
        <f t="shared" si="0"/>
        <v>0</v>
      </c>
      <c r="H47" s="11"/>
    </row>
    <row r="48" spans="1:6" ht="20.25" customHeight="1" thickBot="1">
      <c r="A48" s="7">
        <v>22101</v>
      </c>
      <c r="B48" s="7" t="s">
        <v>46</v>
      </c>
      <c r="C48" s="8">
        <f>'[1]ABRIL 2017'!F48</f>
        <v>0</v>
      </c>
      <c r="D48" s="8"/>
      <c r="E48" s="8"/>
      <c r="F48" s="8">
        <f t="shared" si="0"/>
        <v>0</v>
      </c>
    </row>
    <row r="49" spans="1:6" ht="20.25" customHeight="1" thickBot="1">
      <c r="A49" s="7"/>
      <c r="B49" s="7"/>
      <c r="C49" s="8"/>
      <c r="D49" s="8"/>
      <c r="E49" s="8"/>
      <c r="F49" s="8"/>
    </row>
    <row r="50" spans="1:6" ht="20.25" customHeight="1" thickBot="1">
      <c r="A50" s="7"/>
      <c r="B50" s="9" t="s">
        <v>47</v>
      </c>
      <c r="C50" s="8"/>
      <c r="D50" s="8"/>
      <c r="E50" s="8"/>
      <c r="F50" s="8"/>
    </row>
    <row r="51" spans="1:6" ht="20.25" customHeight="1" thickBot="1">
      <c r="A51" s="7">
        <v>22103</v>
      </c>
      <c r="B51" s="7" t="s">
        <v>48</v>
      </c>
      <c r="C51" s="8">
        <f>'[1]ABRIL 2017'!F51</f>
        <v>0</v>
      </c>
      <c r="D51" s="8"/>
      <c r="E51" s="8"/>
      <c r="F51" s="8">
        <f t="shared" si="0"/>
        <v>0</v>
      </c>
    </row>
    <row r="52" spans="1:6" ht="20.25" customHeight="1" thickBot="1">
      <c r="A52" s="7">
        <v>22192</v>
      </c>
      <c r="B52" s="7" t="s">
        <v>49</v>
      </c>
      <c r="C52" s="8">
        <f>'[1]ABRIL 2017'!F52</f>
        <v>0</v>
      </c>
      <c r="D52" s="8"/>
      <c r="E52" s="8"/>
      <c r="F52" s="8">
        <f t="shared" si="0"/>
        <v>0</v>
      </c>
    </row>
    <row r="53" spans="1:9" ht="20.25" customHeight="1" thickBot="1">
      <c r="A53" s="7"/>
      <c r="B53" s="9" t="s">
        <v>50</v>
      </c>
      <c r="C53" s="8"/>
      <c r="D53" s="8"/>
      <c r="E53" s="8"/>
      <c r="F53" s="8"/>
      <c r="H53" s="12"/>
      <c r="I53" s="12"/>
    </row>
    <row r="54" spans="1:6" ht="20.25" customHeight="1" thickBot="1">
      <c r="A54" s="7">
        <v>44103</v>
      </c>
      <c r="B54" s="7" t="s">
        <v>51</v>
      </c>
      <c r="C54" s="8">
        <f>'[1]ABRIL 2017'!F54</f>
        <v>-83650000</v>
      </c>
      <c r="D54" s="8"/>
      <c r="E54" s="8">
        <f>'[1]mayo 2017 ANALITIC0'!D9</f>
        <v>19949000</v>
      </c>
      <c r="F54" s="8">
        <f t="shared" si="0"/>
        <v>-103599000</v>
      </c>
    </row>
    <row r="55" spans="1:6" ht="20.25" customHeight="1" thickBot="1">
      <c r="A55" s="7">
        <v>45305</v>
      </c>
      <c r="B55" s="7" t="s">
        <v>52</v>
      </c>
      <c r="C55" s="8">
        <f>'[1]ABRIL 2017'!F55</f>
        <v>0</v>
      </c>
      <c r="D55" s="8"/>
      <c r="E55" s="8"/>
      <c r="F55" s="8">
        <f t="shared" si="0"/>
        <v>0</v>
      </c>
    </row>
    <row r="56" spans="1:6" ht="20.25" customHeight="1" thickBot="1">
      <c r="A56" s="7">
        <v>45306</v>
      </c>
      <c r="B56" s="7" t="s">
        <v>53</v>
      </c>
      <c r="C56" s="8">
        <f>'[1]ABRIL 2017'!F56</f>
        <v>0</v>
      </c>
      <c r="D56" s="8"/>
      <c r="E56" s="8"/>
      <c r="F56" s="8">
        <f t="shared" si="0"/>
        <v>0</v>
      </c>
    </row>
    <row r="57" spans="1:6" ht="20.25" customHeight="1" thickBot="1">
      <c r="A57" s="7">
        <v>46101</v>
      </c>
      <c r="B57" s="7" t="s">
        <v>54</v>
      </c>
      <c r="C57" s="8">
        <f>'[1]ABRIL 2017'!F57</f>
        <v>0</v>
      </c>
      <c r="D57" s="8"/>
      <c r="E57" s="8"/>
      <c r="F57" s="8">
        <f t="shared" si="0"/>
        <v>0</v>
      </c>
    </row>
    <row r="58" spans="1:6" ht="20.25" customHeight="1" thickBot="1">
      <c r="A58" s="7">
        <v>46102</v>
      </c>
      <c r="B58" s="7" t="s">
        <v>55</v>
      </c>
      <c r="C58" s="8">
        <f>'[1]ABRIL 2017'!F58</f>
        <v>0</v>
      </c>
      <c r="D58" s="8"/>
      <c r="E58" s="8"/>
      <c r="F58" s="8">
        <f t="shared" si="0"/>
        <v>0</v>
      </c>
    </row>
    <row r="59" spans="1:6" ht="20.25" customHeight="1" thickBot="1">
      <c r="A59" s="7">
        <v>46104</v>
      </c>
      <c r="B59" s="7" t="s">
        <v>56</v>
      </c>
      <c r="C59" s="8">
        <f>'[1]ABRIL 2017'!F59</f>
        <v>0</v>
      </c>
      <c r="D59" s="8"/>
      <c r="E59" s="8"/>
      <c r="F59" s="8">
        <f t="shared" si="0"/>
        <v>0</v>
      </c>
    </row>
    <row r="60" spans="1:6" ht="20.25" customHeight="1" thickBot="1">
      <c r="A60" s="7">
        <v>46301</v>
      </c>
      <c r="B60" s="7" t="s">
        <v>57</v>
      </c>
      <c r="C60" s="8">
        <f>'[1]ABRIL 2017'!F60</f>
        <v>0</v>
      </c>
      <c r="D60" s="8"/>
      <c r="E60" s="8">
        <v>0</v>
      </c>
      <c r="F60" s="8">
        <f t="shared" si="0"/>
        <v>0</v>
      </c>
    </row>
    <row r="61" spans="1:6" ht="20.25" customHeight="1" thickBot="1">
      <c r="A61" s="7"/>
      <c r="B61" s="7"/>
      <c r="C61" s="8"/>
      <c r="D61" s="8"/>
      <c r="E61" s="8"/>
      <c r="F61" s="8"/>
    </row>
    <row r="62" spans="1:6" ht="20.25" customHeight="1" thickBot="1">
      <c r="A62" s="7"/>
      <c r="B62" s="9" t="s">
        <v>58</v>
      </c>
      <c r="C62" s="8"/>
      <c r="D62" s="8"/>
      <c r="E62" s="8"/>
      <c r="F62" s="8"/>
    </row>
    <row r="63" spans="1:6" ht="20.25" customHeight="1" thickBot="1">
      <c r="A63" s="7">
        <v>53101</v>
      </c>
      <c r="B63" s="10" t="s">
        <v>59</v>
      </c>
      <c r="C63" s="8">
        <f>'[1]ABRIL 2017'!F63</f>
        <v>33893572</v>
      </c>
      <c r="D63" s="8">
        <f>'[1]mayo 2017 ANALITIC0'!D12+'[1]mayo 2017 ANALITIC0'!D24+'[1]mayo 2017 ANALITIC0'!D26+'[1]mayo 2017 ANALITIC0'!D29+'[1]mayo 2017 ANALITIC0'!D32</f>
        <v>7729092</v>
      </c>
      <c r="E63" s="8"/>
      <c r="F63" s="8">
        <f t="shared" si="0"/>
        <v>41622664</v>
      </c>
    </row>
    <row r="64" spans="1:6" ht="20.25" customHeight="1" thickBot="1">
      <c r="A64" s="7">
        <v>53103</v>
      </c>
      <c r="B64" s="10" t="s">
        <v>60</v>
      </c>
      <c r="C64" s="8">
        <f>'[1]ABRIL 2017'!F64</f>
        <v>21915556</v>
      </c>
      <c r="D64" s="8">
        <f>'[1]mayo 2017 ANALITIC0'!D37</f>
        <v>4370000</v>
      </c>
      <c r="E64" s="8"/>
      <c r="F64" s="8">
        <f t="shared" si="0"/>
        <v>26285556</v>
      </c>
    </row>
    <row r="65" spans="1:8" ht="20.25" customHeight="1" thickBot="1">
      <c r="A65" s="7">
        <v>53104</v>
      </c>
      <c r="B65" s="10" t="s">
        <v>61</v>
      </c>
      <c r="C65" s="8">
        <f>'[1]ABRIL 2017'!F65</f>
        <v>5417715</v>
      </c>
      <c r="D65" s="8">
        <f>'[1]mayo 2017 ANALITIC0'!D41</f>
        <v>1446057</v>
      </c>
      <c r="E65" s="8"/>
      <c r="F65" s="8">
        <f t="shared" si="0"/>
        <v>6863772</v>
      </c>
      <c r="H65" s="11"/>
    </row>
    <row r="66" spans="1:8" ht="20.25" customHeight="1" thickBot="1">
      <c r="A66" s="7">
        <v>53201</v>
      </c>
      <c r="B66" s="10" t="s">
        <v>62</v>
      </c>
      <c r="C66" s="8">
        <f>'[1]ABRIL 2017'!F66</f>
        <v>2379425</v>
      </c>
      <c r="D66" s="8">
        <f>'[1]mayo 2017 ANALITIC0'!D46</f>
        <v>689674</v>
      </c>
      <c r="E66" s="8"/>
      <c r="F66" s="8">
        <f t="shared" si="0"/>
        <v>3069099</v>
      </c>
      <c r="H66" s="11"/>
    </row>
    <row r="67" spans="1:8" ht="20.25" customHeight="1" thickBot="1">
      <c r="A67" s="7">
        <v>53202</v>
      </c>
      <c r="B67" s="10" t="s">
        <v>63</v>
      </c>
      <c r="C67" s="8">
        <f>'[1]ABRIL 2017'!F67</f>
        <v>0</v>
      </c>
      <c r="D67" s="8">
        <f>'[1]mayo 2017 ANALITIC0'!D48</f>
        <v>0</v>
      </c>
      <c r="E67" s="8"/>
      <c r="F67" s="8">
        <f t="shared" si="0"/>
        <v>0</v>
      </c>
      <c r="H67" s="11"/>
    </row>
    <row r="68" spans="1:6" ht="20.25" customHeight="1" thickBot="1">
      <c r="A68" s="7">
        <v>53203</v>
      </c>
      <c r="B68" s="10" t="s">
        <v>64</v>
      </c>
      <c r="C68" s="8">
        <f>'[1]ABRIL 2017'!F68</f>
        <v>0</v>
      </c>
      <c r="D68" s="8"/>
      <c r="E68" s="8"/>
      <c r="F68" s="8">
        <f t="shared" si="0"/>
        <v>0</v>
      </c>
    </row>
    <row r="69" spans="1:6" ht="20.25" customHeight="1" thickBot="1">
      <c r="A69" s="7">
        <v>53204</v>
      </c>
      <c r="B69" s="10" t="s">
        <v>65</v>
      </c>
      <c r="C69" s="8">
        <f>'[1]ABRIL 2017'!F69</f>
        <v>3794204</v>
      </c>
      <c r="D69" s="8">
        <f>'[1]mayo 2017 ANALITIC0'!D51</f>
        <v>1320456</v>
      </c>
      <c r="E69" s="8"/>
      <c r="F69" s="8">
        <f t="shared" si="0"/>
        <v>5114660</v>
      </c>
    </row>
    <row r="70" spans="1:8" ht="20.25" customHeight="1" thickBot="1">
      <c r="A70" s="7">
        <v>53205</v>
      </c>
      <c r="B70" s="10" t="s">
        <v>66</v>
      </c>
      <c r="C70" s="8">
        <f>'[1]ABRIL 2017'!F70</f>
        <v>1865186</v>
      </c>
      <c r="D70" s="8">
        <f>'[1]mayo 2017 ANALITIC0'!D60</f>
        <v>1127280</v>
      </c>
      <c r="E70" s="8"/>
      <c r="F70" s="8">
        <f t="shared" si="0"/>
        <v>2992466</v>
      </c>
      <c r="H70" s="11"/>
    </row>
    <row r="71" spans="1:6" ht="20.25" customHeight="1" thickBot="1">
      <c r="A71" s="7">
        <v>53206</v>
      </c>
      <c r="B71" s="10" t="s">
        <v>67</v>
      </c>
      <c r="C71" s="8">
        <f>'[1]ABRIL 2017'!F71</f>
        <v>573540</v>
      </c>
      <c r="D71" s="8">
        <f>'[1]mayo 2017 ANALITIC0'!D70</f>
        <v>63284</v>
      </c>
      <c r="E71" s="8"/>
      <c r="F71" s="8">
        <f t="shared" si="0"/>
        <v>636824</v>
      </c>
    </row>
    <row r="72" spans="1:6" ht="20.25" customHeight="1" thickBot="1">
      <c r="A72" s="7">
        <v>53207</v>
      </c>
      <c r="B72" s="10" t="s">
        <v>68</v>
      </c>
      <c r="C72" s="8">
        <f>'[1]ABRIL 2017'!F72</f>
        <v>468860</v>
      </c>
      <c r="D72" s="8">
        <f>'[1]mayo 2017 ANALITIC0'!D77</f>
        <v>269654</v>
      </c>
      <c r="E72" s="8"/>
      <c r="F72" s="8">
        <f t="shared" si="0"/>
        <v>738514</v>
      </c>
    </row>
    <row r="73" spans="1:6" ht="20.25" customHeight="1" thickBot="1">
      <c r="A73" s="7">
        <v>53208</v>
      </c>
      <c r="B73" s="10" t="s">
        <v>69</v>
      </c>
      <c r="C73" s="8">
        <f>'[1]ABRIL 2017'!F73</f>
        <v>3449432</v>
      </c>
      <c r="D73" s="8">
        <f>'[1]mayo 2017 ANALITIC0'!D81</f>
        <v>350000</v>
      </c>
      <c r="E73" s="8"/>
      <c r="F73" s="8">
        <f t="shared" si="0"/>
        <v>3799432</v>
      </c>
    </row>
    <row r="74" spans="1:8" ht="20.25" customHeight="1" thickBot="1">
      <c r="A74" s="7">
        <v>53209</v>
      </c>
      <c r="B74" s="10" t="s">
        <v>70</v>
      </c>
      <c r="C74" s="8">
        <f>'[1]ABRIL 2017'!F74</f>
        <v>4223318</v>
      </c>
      <c r="D74" s="8">
        <f>'[1]mayo 2017 ANALITIC0'!D87</f>
        <v>1063588</v>
      </c>
      <c r="E74" s="8"/>
      <c r="F74" s="8">
        <f t="shared" si="0"/>
        <v>5286906</v>
      </c>
      <c r="H74" s="11"/>
    </row>
    <row r="75" spans="1:6" ht="20.25" customHeight="1" thickBot="1">
      <c r="A75" s="7">
        <v>53210</v>
      </c>
      <c r="B75" s="10" t="s">
        <v>71</v>
      </c>
      <c r="C75" s="8">
        <f>'[1]ABRIL 2017'!F75</f>
        <v>0</v>
      </c>
      <c r="D75" s="8"/>
      <c r="E75" s="8"/>
      <c r="F75" s="8">
        <f t="shared" si="0"/>
        <v>0</v>
      </c>
    </row>
    <row r="76" spans="1:6" ht="20.25" customHeight="1" thickBot="1">
      <c r="A76" s="7">
        <v>53211</v>
      </c>
      <c r="B76" s="10" t="s">
        <v>72</v>
      </c>
      <c r="C76" s="8">
        <f>'[1]ABRIL 2017'!F76</f>
        <v>0</v>
      </c>
      <c r="D76" s="8">
        <f>'[1]mayo 2017 ANALITIC0'!D92</f>
        <v>0</v>
      </c>
      <c r="E76" s="8"/>
      <c r="F76" s="8">
        <f t="shared" si="0"/>
        <v>0</v>
      </c>
    </row>
    <row r="77" spans="1:6" ht="20.25" customHeight="1" thickBot="1">
      <c r="A77" s="7">
        <v>53212</v>
      </c>
      <c r="B77" s="13" t="s">
        <v>73</v>
      </c>
      <c r="C77" s="8">
        <f>'[1]ABRIL 2017'!F77</f>
        <v>145975</v>
      </c>
      <c r="D77" s="8">
        <f>'[1]mayo 2017 ANALITIC0'!D97</f>
        <v>48020</v>
      </c>
      <c r="E77" s="8"/>
      <c r="F77" s="8">
        <f t="shared" si="0"/>
        <v>193995</v>
      </c>
    </row>
    <row r="78" spans="1:6" ht="20.25" customHeight="1" thickBot="1">
      <c r="A78" s="7">
        <v>56302</v>
      </c>
      <c r="B78" s="10" t="s">
        <v>74</v>
      </c>
      <c r="C78" s="8">
        <f>'[1]ABRIL 2017'!F78</f>
        <v>0</v>
      </c>
      <c r="D78" s="8"/>
      <c r="E78" s="8"/>
      <c r="F78" s="8">
        <f t="shared" si="0"/>
        <v>0</v>
      </c>
    </row>
    <row r="79" spans="1:6" ht="20.25" customHeight="1" thickBot="1">
      <c r="A79" s="7">
        <v>53621</v>
      </c>
      <c r="B79" s="10" t="s">
        <v>75</v>
      </c>
      <c r="C79" s="8">
        <f>'[1]ABRIL 2017'!F79</f>
        <v>0</v>
      </c>
      <c r="D79" s="8"/>
      <c r="E79" s="8"/>
      <c r="F79" s="8">
        <f t="shared" si="0"/>
        <v>0</v>
      </c>
    </row>
    <row r="80" spans="1:6" ht="20.25" customHeight="1" thickBot="1">
      <c r="A80" s="7"/>
      <c r="B80" s="10"/>
      <c r="C80" s="8"/>
      <c r="D80" s="8"/>
      <c r="E80" s="8"/>
      <c r="F80" s="8"/>
    </row>
    <row r="81" spans="1:6" ht="20.25" customHeight="1" thickBot="1">
      <c r="A81" s="7"/>
      <c r="B81" s="14" t="s">
        <v>76</v>
      </c>
      <c r="C81" s="8"/>
      <c r="D81" s="8"/>
      <c r="E81" s="8"/>
      <c r="F81" s="8"/>
    </row>
    <row r="82" spans="1:6" ht="20.25" customHeight="1" thickBot="1">
      <c r="A82" s="7">
        <v>31101</v>
      </c>
      <c r="B82" s="10" t="s">
        <v>77</v>
      </c>
      <c r="C82" s="8">
        <f>'[1]ABRIL 2017'!F82</f>
        <v>-4729124</v>
      </c>
      <c r="D82" s="8"/>
      <c r="E82" s="8"/>
      <c r="F82" s="8">
        <f t="shared" si="0"/>
        <v>-4729124</v>
      </c>
    </row>
    <row r="83" spans="1:6" ht="20.25" customHeight="1" thickBot="1">
      <c r="A83" s="7">
        <v>31102</v>
      </c>
      <c r="B83" s="10" t="s">
        <v>78</v>
      </c>
      <c r="C83" s="8">
        <f>'[1]ABRIL 2017'!F83</f>
        <v>-78645905</v>
      </c>
      <c r="D83" s="8"/>
      <c r="E83" s="8"/>
      <c r="F83" s="8">
        <f t="shared" si="0"/>
        <v>-78645905</v>
      </c>
    </row>
    <row r="84" spans="1:6" ht="20.25" customHeight="1" thickBot="1">
      <c r="A84" s="7">
        <v>31103</v>
      </c>
      <c r="B84" s="10" t="s">
        <v>79</v>
      </c>
      <c r="C84" s="8">
        <f>'[1]ABRIL 2017'!F84</f>
        <v>0</v>
      </c>
      <c r="D84" s="8"/>
      <c r="E84" s="8"/>
      <c r="F84" s="8">
        <f t="shared" si="0"/>
        <v>0</v>
      </c>
    </row>
    <row r="85" spans="1:6" ht="20.25" customHeight="1" thickBot="1">
      <c r="A85" s="7"/>
      <c r="B85" s="10"/>
      <c r="C85" s="8"/>
      <c r="D85" s="8"/>
      <c r="E85" s="8"/>
      <c r="F85" s="8"/>
    </row>
    <row r="86" spans="1:6" ht="20.25" customHeight="1" thickBot="1">
      <c r="A86" s="7"/>
      <c r="B86" s="14" t="s">
        <v>80</v>
      </c>
      <c r="C86" s="8">
        <f>SUM(C8:C84)</f>
        <v>0</v>
      </c>
      <c r="D86" s="8">
        <f>SUM(D8:D84)</f>
        <v>79111239</v>
      </c>
      <c r="E86" s="8">
        <f>SUM(E8:E84)</f>
        <v>79111239</v>
      </c>
      <c r="F86" s="8">
        <f>SUM(F8:F84)</f>
        <v>0</v>
      </c>
    </row>
  </sheetData>
  <sheetProtection password="CF94" sheet="1" objects="1" scenarios="1"/>
  <mergeCells count="3">
    <mergeCell ref="A1:F1"/>
    <mergeCell ref="A2:F2"/>
    <mergeCell ref="A3:F3"/>
  </mergeCells>
  <printOptions/>
  <pageMargins left="0" right="0" top="0" bottom="0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 pc</dc:creator>
  <cp:keywords/>
  <dc:description/>
  <cp:lastModifiedBy>Yerko</cp:lastModifiedBy>
  <dcterms:created xsi:type="dcterms:W3CDTF">2017-06-02T19:16:13Z</dcterms:created>
  <dcterms:modified xsi:type="dcterms:W3CDTF">2017-06-16T14:42:22Z</dcterms:modified>
  <cp:category/>
  <cp:version/>
  <cp:contentType/>
  <cp:contentStatus/>
</cp:coreProperties>
</file>